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erRefinishAutocol\MKT\CASTRO - PRODUCT MANAGEMENT\2025\PROMOCIONES\PROMO NAVIDAD 2025\HOJAS DE PEDIDO\PORTUGAL\"/>
    </mc:Choice>
  </mc:AlternateContent>
  <xr:revisionPtr revIDLastSave="0" documentId="8_{95AEA7EE-0044-4D40-9608-226FC4EDA8E9}" xr6:coauthVersionLast="47" xr6:coauthVersionMax="47" xr10:uidLastSave="{00000000-0000-0000-0000-000000000000}"/>
  <bookViews>
    <workbookView xWindow="-110" yWindow="-110" windowWidth="19420" windowHeight="10300" xr2:uid="{45F142A4-6FB7-488C-BBB2-3ADFDAE3ED4C}"/>
  </bookViews>
  <sheets>
    <sheet name="CALCULADORA PROMO" sheetId="1" r:id="rId1"/>
    <sheet name="REFERENCIAS INCLUIDAS MMY" sheetId="4"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8" i="1" l="1"/>
  <c r="R25" i="1" l="1"/>
  <c r="R12" i="1" l="1"/>
  <c r="R11" i="1"/>
  <c r="R10" i="1"/>
  <c r="R9" i="1"/>
  <c r="F13" i="1"/>
  <c r="Q5" i="1"/>
  <c r="R24" i="1"/>
  <c r="R22" i="1"/>
  <c r="R23" i="1"/>
  <c r="R21" i="1"/>
  <c r="R18" i="1"/>
  <c r="R19" i="1"/>
  <c r="R20" i="1"/>
  <c r="R17" i="1"/>
  <c r="R14" i="1"/>
  <c r="R15" i="1"/>
  <c r="R16" i="1"/>
  <c r="R13" i="1"/>
  <c r="Q7" i="1" l="1"/>
  <c r="R30" i="1" s="1"/>
  <c r="F15" i="1" s="1"/>
  <c r="R27" i="1"/>
  <c r="Q12" i="1" s="1" a="1"/>
  <c r="Q12" i="1" s="1"/>
  <c r="C18" i="1"/>
  <c r="C26" i="1"/>
  <c r="C22" i="1"/>
  <c r="C29" i="1"/>
  <c r="R29" i="1" l="1"/>
  <c r="H29" i="1" s="1"/>
  <c r="Q11" i="1" a="1"/>
  <c r="Q11" i="1" s="1"/>
  <c r="R28" i="1" s="1"/>
  <c r="H26" i="1" s="1"/>
  <c r="Q10" i="1" a="1"/>
  <c r="Q10" i="1" s="1"/>
  <c r="Q9" i="1" a="1"/>
  <c r="Q9" i="1" s="1"/>
  <c r="Q28" i="1" l="1"/>
  <c r="H18" i="1" s="1"/>
  <c r="Q29" i="1"/>
  <c r="H2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<sst xmlns="http://schemas.openxmlformats.org/spreadsheetml/2006/main" count="126" uniqueCount="119">
  <si>
    <t>OCULTAR</t>
  </si>
  <si>
    <r>
      <t xml:space="preserve">NÚMERO PEDIDO WEB </t>
    </r>
    <r>
      <rPr>
        <b/>
        <sz val="11"/>
        <color theme="1"/>
        <rFont val="Calibri"/>
        <family val="2"/>
      </rPr>
      <t>→</t>
    </r>
  </si>
  <si>
    <t>1.1</t>
  </si>
  <si>
    <t>1.2</t>
  </si>
  <si>
    <t>1.3</t>
  </si>
  <si>
    <t>1.4</t>
  </si>
  <si>
    <t>2.1</t>
  </si>
  <si>
    <t>2.2</t>
  </si>
  <si>
    <t>2.3</t>
  </si>
  <si>
    <t>2.4</t>
  </si>
  <si>
    <t>3.1</t>
  </si>
  <si>
    <t>3.2</t>
  </si>
  <si>
    <t>3.3</t>
  </si>
  <si>
    <t>4.1</t>
  </si>
  <si>
    <t>4.2</t>
  </si>
  <si>
    <t>Restante</t>
  </si>
  <si>
    <t>CONDICIONES DE LA PROMOCIÓN E INSTRUCCIONES</t>
  </si>
  <si>
    <t>BARNIZ MATE</t>
  </si>
  <si>
    <t>BARNIZ BAJO BRILLO</t>
  </si>
  <si>
    <t>BARNIZ AL AGUA</t>
  </si>
  <si>
    <t>Gama básica</t>
  </si>
  <si>
    <t>(seleccionar)</t>
  </si>
  <si>
    <t>BARNICES</t>
  </si>
  <si>
    <t>APAREJOS</t>
  </si>
  <si>
    <t>COMENTARIOS</t>
  </si>
  <si>
    <t>DESCRIPCIÓN</t>
  </si>
  <si>
    <t>CÓDIGO</t>
  </si>
  <si>
    <r>
      <t xml:space="preserve">VALOR PEDIDO </t>
    </r>
    <r>
      <rPr>
        <b/>
        <sz val="14"/>
        <color theme="1"/>
        <rFont val="Calibri"/>
        <family val="2"/>
      </rPr>
      <t>→</t>
    </r>
    <r>
      <rPr>
        <b/>
        <sz val="14"/>
        <color theme="1"/>
        <rFont val="Calibri"/>
        <family val="2"/>
        <scheme val="minor"/>
      </rPr>
      <t xml:space="preserve">
</t>
    </r>
    <r>
      <rPr>
        <b/>
        <sz val="8"/>
        <color theme="1"/>
        <rFont val="Calibri"/>
        <family val="2"/>
        <scheme val="minor"/>
      </rPr>
      <t>(não preencha se pedir "gama básica")</t>
    </r>
  </si>
  <si>
    <t>Até</t>
  </si>
  <si>
    <t>Com este pedido, pode aceder a:</t>
  </si>
  <si>
    <t>Unidades</t>
  </si>
  <si>
    <t>Pode encomendar:</t>
  </si>
  <si>
    <t>PRESENTES "BRONCE"</t>
  </si>
  <si>
    <t>PRESENTES "PLATA"</t>
  </si>
  <si>
    <t>PRESENTES "ORO"</t>
  </si>
  <si>
    <t>PRESENTES "PLATINO"</t>
  </si>
  <si>
    <t>para escolher entre</t>
  </si>
  <si>
    <t>ou</t>
  </si>
  <si>
    <t>DADOS DO DISTRIBUIDOR</t>
  </si>
  <si>
    <t>NOME DO DISTRIBUIDOR</t>
  </si>
  <si>
    <t>ENDEREÇO ​​​​DE ENTREGA</t>
  </si>
  <si>
    <t>CÓDIGO POSTAL E MUNICÍPIO</t>
  </si>
  <si>
    <t>TELEFONE DE CONTACTO</t>
  </si>
  <si>
    <t>PESSOA DE CONTACTO</t>
  </si>
  <si>
    <t>mais</t>
  </si>
  <si>
    <t>Aumentar ou retificar</t>
  </si>
  <si>
    <t>Aumentar a ordem ou retificar</t>
  </si>
  <si>
    <t>Não disponível em GB</t>
  </si>
  <si>
    <t>1.841.9101/E1</t>
  </si>
  <si>
    <t>APAREJO MULTISUSTRATOS - BLANCO</t>
  </si>
  <si>
    <t>Catalizadores:
1.954.2925/E0.5 y 1.954.2925/E2.5</t>
  </si>
  <si>
    <t>1.841.9104/E3</t>
  </si>
  <si>
    <t>APAREJO MULTISUSTRATOS - GRIS</t>
  </si>
  <si>
    <t>1.841.9106/E1</t>
  </si>
  <si>
    <t>APAREJO MULTISUSTRATOS - GRIS OSCURO</t>
  </si>
  <si>
    <t>1.856.5101/E3</t>
  </si>
  <si>
    <t>APAREJO HP MULTIGREY - BLANCO M1</t>
  </si>
  <si>
    <t>1.856.5104/E3</t>
  </si>
  <si>
    <t>APAREJO HP MULTIGREY - GRIS M4</t>
  </si>
  <si>
    <t>1.856.5106/E3</t>
  </si>
  <si>
    <t>APAREJO HP MULTIGREY - GRIS OSCURO M6</t>
  </si>
  <si>
    <t>1.856.6111/E3</t>
  </si>
  <si>
    <t>APAREJO MULTI-DRY BLANCO M1</t>
  </si>
  <si>
    <t>Catalizador: 1.955.7055/E1</t>
  </si>
  <si>
    <t>1.856.6114/E3</t>
  </si>
  <si>
    <t>APAREJO MULTI-DRY GRIS M4</t>
  </si>
  <si>
    <t>1.856.6116/E3</t>
  </si>
  <si>
    <t>APAREJO MULTI-DRY GRIS OSCURO M6</t>
  </si>
  <si>
    <t>1.856.7101/E2.5</t>
  </si>
  <si>
    <t>APAREJO RAPID PRIMER BLANCO M1</t>
  </si>
  <si>
    <r>
      <rPr>
        <b/>
        <sz val="9"/>
        <color rgb="FFC00000"/>
        <rFont val="Calibri"/>
        <family val="2"/>
        <scheme val="minor"/>
      </rPr>
      <t>Ver condiciones gama básica.</t>
    </r>
    <r>
      <rPr>
        <sz val="9"/>
        <color theme="1"/>
        <rFont val="Calibri"/>
        <family val="2"/>
        <scheme val="minor"/>
      </rPr>
      <t xml:space="preserve"> Catalizadores: 1.954.2710/E0.5, 1.954.2710/E2.5, 1.954.2720/E0.5, 1.954.2720/E2.5, 1.954.2730/E0.5, 1.954.2730/E2.5, 1.954.4000/E0.5, 1.954.4000/E2.5, 1.954.6000/E0.5, 1.954.6000/E1, 1.954.6000/E2.5 y 1.954.8000/E1.</t>
    </r>
  </si>
  <si>
    <t>1.856.7104/E2.5</t>
  </si>
  <si>
    <t>APAREJO RAPID PRIMER GRIS M4</t>
  </si>
  <si>
    <t>1.856.7106/E2.5</t>
  </si>
  <si>
    <t>APAREJO RAPID PRIMER GRIS OSCURO M6</t>
  </si>
  <si>
    <t>1.360.0315/E5</t>
  </si>
  <si>
    <t>HS BARNIZ 0315</t>
  </si>
  <si>
    <r>
      <rPr>
        <b/>
        <sz val="9"/>
        <color rgb="FFC00000"/>
        <rFont val="Calibri"/>
        <family val="2"/>
        <scheme val="minor"/>
      </rPr>
      <t>Ver condiciones gama básica.</t>
    </r>
    <r>
      <rPr>
        <sz val="9"/>
        <color theme="1"/>
        <rFont val="Calibri"/>
        <family val="2"/>
        <scheme val="minor"/>
      </rPr>
      <t xml:space="preserve"> Catalizadores: 1.954.2710/E0.5, 1.954.2710/E2.5, 1.954.2720/E0.5, 1.954.2720/E2.5, 1.954.2730/E0.5, 1.954.2730/E2.5 y 1.954.2740/E2.5.</t>
    </r>
  </si>
  <si>
    <t>1.360.0325/E5</t>
  </si>
  <si>
    <t>BARNIZ UHS 0325</t>
  </si>
  <si>
    <r>
      <rPr>
        <b/>
        <sz val="9"/>
        <color rgb="FFC00000"/>
        <rFont val="Calibri"/>
        <family val="2"/>
        <scheme val="minor"/>
      </rPr>
      <t>Ver condiciones gama básica.</t>
    </r>
    <r>
      <rPr>
        <sz val="9"/>
        <color theme="1"/>
        <rFont val="Calibri"/>
        <family val="2"/>
        <scheme val="minor"/>
      </rPr>
      <t xml:space="preserve"> Catalizadores: 1.954.2545/E2.5 y 1.954.2550/E2.5.</t>
    </r>
  </si>
  <si>
    <t>1.360.0380/E5</t>
  </si>
  <si>
    <t>BARNIZ UHS 0380</t>
  </si>
  <si>
    <t>Catalizadores: 1.954.2925/E0.5 y 1.954.2925/E2.5</t>
  </si>
  <si>
    <t>1.360.0390/E5</t>
  </si>
  <si>
    <t>BARNIZ UHS EXTRA 0390</t>
  </si>
  <si>
    <t>Catalizador: 1.954.2935/E2.5</t>
  </si>
  <si>
    <t>1.360.0395/E5</t>
  </si>
  <si>
    <t>BARNIZ UHS 0395</t>
  </si>
  <si>
    <t>1.360.0396/E5</t>
  </si>
  <si>
    <t>BARNIZ UHS 0396</t>
  </si>
  <si>
    <t>Catalizadores: 1.954.2936/E2.5 y 1.954.2937/E2.5</t>
  </si>
  <si>
    <t>1.360.0710/E1</t>
  </si>
  <si>
    <t>1.360.0750/E1</t>
  </si>
  <si>
    <t>1.360.0950/E5</t>
  </si>
  <si>
    <t>BARNIZ UHS HP 0950</t>
  </si>
  <si>
    <t>1.600.0150/E1</t>
  </si>
  <si>
    <t>Catalizador: 1.960.0450/E0.5</t>
  </si>
  <si>
    <r>
      <rPr>
        <b/>
        <sz val="14"/>
        <color indexed="23"/>
        <rFont val="Calibri"/>
        <family val="2"/>
      </rPr>
      <t>Formulário de encomenda (distribuidor)</t>
    </r>
    <r>
      <rPr>
        <b/>
        <sz val="14"/>
        <rFont val="Calibri"/>
        <family val="2"/>
      </rPr>
      <t xml:space="preserve">
</t>
    </r>
    <r>
      <rPr>
        <b/>
        <sz val="24"/>
        <rFont val="Calibri"/>
        <family val="2"/>
      </rPr>
      <t>PROMOÇÃO DE NATAL 2025</t>
    </r>
    <r>
      <rPr>
        <b/>
        <sz val="14"/>
        <rFont val="Calibri"/>
        <family val="2"/>
      </rPr>
      <t xml:space="preserve">
</t>
    </r>
    <r>
      <rPr>
        <b/>
        <sz val="16"/>
        <color indexed="62"/>
        <rFont val="Calibri"/>
        <family val="2"/>
      </rPr>
      <t>14/10/2025 - 14/11/2025</t>
    </r>
  </si>
  <si>
    <r>
      <t xml:space="preserve">Promoção aplicável a encomendas recebidas durante o período promocional (entre 14/10/2025 e 14/11/2025, ambos incluídos). </t>
    </r>
    <r>
      <rPr>
        <b/>
        <sz val="10"/>
        <color rgb="FFFF0000"/>
        <rFont val="Calibri"/>
        <family val="2"/>
        <scheme val="minor"/>
      </rPr>
      <t>A encomenda deverá incluir apenas referências incluídas na promoção</t>
    </r>
    <r>
      <rPr>
        <b/>
        <sz val="9"/>
        <color rgb="FFFF0000"/>
        <rFont val="Calibri"/>
        <family val="2"/>
        <scheme val="minor"/>
      </rPr>
      <t>.</t>
    </r>
    <r>
      <rPr>
        <sz val="9"/>
        <color theme="1"/>
        <rFont val="Calibri"/>
        <family val="2"/>
        <scheme val="minor"/>
      </rPr>
      <t xml:space="preserve"> Poderá consultar a lista de referências incluídas no separador “REFERÊNCIAS INCLUÍDAS”.
Envie o pedido através do site indicando “PROMOÇÃO DE NATAL” nos comentários ou observações. De seguida, preencha esta ficha e envie-a à PPG Ibérica Sales &amp; Services, S.L., para o endereço de correio eletrónico do seu responsável pelo Serviço de Apoio ao Cliente.</t>
    </r>
    <r>
      <rPr>
        <b/>
        <sz val="9"/>
        <color theme="1"/>
        <rFont val="Calibri"/>
        <family val="2"/>
        <scheme val="minor"/>
      </rPr>
      <t xml:space="preserve"> A oficina poderá escolher qualquer um dos lotes indicados, ou vários em simultâneo. A promoção não é acumulável com condições ou descontos especificamente acordados ou com outras promoções que possam existir no momento da encomenda. Caso se esgotem os stocks do produto solicitado, será entregue outro produto com características semelhantes ou superiores.</t>
    </r>
  </si>
  <si>
    <r>
      <t xml:space="preserve">Introduza o valor do pedido na caixa amarela (o pedido deve incluir </t>
    </r>
    <r>
      <rPr>
        <b/>
        <i/>
        <sz val="12"/>
        <color rgb="FFFF0000"/>
        <rFont val="Calibri"/>
        <family val="2"/>
        <scheme val="minor"/>
      </rPr>
      <t>apenas produtos incluídos</t>
    </r>
    <r>
      <rPr>
        <i/>
        <sz val="11"/>
        <color theme="1"/>
        <rFont val="Calibri"/>
        <family val="2"/>
        <scheme val="minor"/>
      </rPr>
      <t>):</t>
    </r>
  </si>
  <si>
    <r>
      <t>Se o seu pedido contiver produtos "</t>
    </r>
    <r>
      <rPr>
        <b/>
        <i/>
        <sz val="11"/>
        <color rgb="FFFF0000"/>
        <rFont val="Calibri"/>
        <family val="2"/>
        <scheme val="minor"/>
      </rPr>
      <t>GAMA BÁSICA</t>
    </r>
    <r>
      <rPr>
        <i/>
        <sz val="11"/>
        <color theme="1"/>
        <rFont val="Calibri"/>
        <family val="2"/>
        <scheme val="minor"/>
      </rPr>
      <t xml:space="preserve">", </t>
    </r>
    <r>
      <rPr>
        <b/>
        <i/>
        <sz val="11"/>
        <color theme="1"/>
        <rFont val="Calibri"/>
        <family val="2"/>
        <scheme val="minor"/>
      </rPr>
      <t>deixe o valor em branco</t>
    </r>
    <r>
      <rPr>
        <i/>
        <sz val="11"/>
        <color theme="1"/>
        <rFont val="Calibri"/>
        <family val="2"/>
        <scheme val="minor"/>
      </rPr>
      <t xml:space="preserve"> e selecione "</t>
    </r>
    <r>
      <rPr>
        <b/>
        <i/>
        <sz val="11"/>
        <color theme="1"/>
        <rFont val="Calibri"/>
        <family val="2"/>
        <scheme val="minor"/>
      </rPr>
      <t>Gama Básica</t>
    </r>
    <r>
      <rPr>
        <i/>
        <sz val="11"/>
        <color theme="1"/>
        <rFont val="Calibri"/>
        <family val="2"/>
        <scheme val="minor"/>
      </rPr>
      <t xml:space="preserve">" aqui </t>
    </r>
    <r>
      <rPr>
        <sz val="11"/>
        <color theme="1"/>
        <rFont val="Calibri"/>
        <family val="2"/>
      </rPr>
      <t>→</t>
    </r>
  </si>
  <si>
    <t>1.3 Seleção de vinhos (ref. 34)</t>
  </si>
  <si>
    <t>Escreva as quantidades pretendidas de cada presente nas caixas amarelas. À direita verá quantos presentes a mais de cada categoria pode obter com a sua encomenda. Pode combinar presentes de diferentes categorias (exceto gama básica). Para mais informações, contacte o Serviço de Apoio ao Cliente.</t>
  </si>
  <si>
    <t>1.360.0450/E5</t>
  </si>
  <si>
    <t>VERNIZ UHS</t>
  </si>
  <si>
    <t>Catalizador: 1.954.2630/E2.5</t>
  </si>
  <si>
    <t>1.1 Surtido de Natal variado (ref. 2)</t>
  </si>
  <si>
    <t>1.2 Variedade Gourmet (ref. 230)</t>
  </si>
  <si>
    <t>1.4 Localizador de viagem</t>
  </si>
  <si>
    <t>2.1 Cabaz de Natal seleção (ref. 4)</t>
  </si>
  <si>
    <t>2.2 Variedade Gourmet seleção (ref. 214)</t>
  </si>
  <si>
    <t>2.3 Seleção de Vinhos D.O. Rioja (ref. 36)</t>
  </si>
  <si>
    <t>2.5 Garrafa CamelBak</t>
  </si>
  <si>
    <t>3.1 Cabaz de Natal premium (ref. 10)</t>
  </si>
  <si>
    <t>3.2 Variedade Gourmet premium (ref. 218)</t>
  </si>
  <si>
    <t>3.3 Mochila de viagem American Tourister</t>
  </si>
  <si>
    <t>4.1 Presunto ibérico 50%</t>
  </si>
  <si>
    <t>4.2 Lote com presunto Reserva Duroc (ref. 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</si>
</sst>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 &quot;€&quot;"/>
    <numFmt numFmtId="166" formatCode="#,##0.0\ &quot;€&quot;"/>
  </numFmts>
  <fonts count="33" x14ac:knownFonts="1">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
      <i/>
      <sz val="11"/>
      <color theme="1"/>
      <name val="Calibri"/>
      <family val="2"/>
      <scheme val="minor"/>
    </font>
    <font>
      <b/>
      <sz val="14"/>
      <color theme="1"/>
      <name val="Calibri"/>
      <family val="2"/>
      <scheme val="minor"/>
    </font>
    <font>
      <b/>
      <sz val="14"/>
      <color theme="1"/>
      <name val="Calibri"/>
      <family val="2"/>
    </font>
    <font>
      <b/>
      <i/>
      <sz val="11"/>
      <color theme="1"/>
      <name val="Calibri"/>
      <family val="2"/>
      <scheme val="minor"/>
    </font>
    <font>
      <sz val="10"/>
      <name val="Arial"/>
      <family val="2"/>
    </font>
    <font>
      <b/>
      <sz val="14"/>
      <name val="Calibri"/>
      <family val="2"/>
      <scheme val="minor"/>
    </font>
    <font>
      <b/>
      <sz val="12"/>
      <name val="Calibri"/>
      <family val="2"/>
      <scheme val="minor"/>
    </font>
    <font>
      <sz val="11"/>
      <name val="Calibri"/>
      <family val="2"/>
      <scheme val="minor"/>
    </font>
    <font>
      <sz val="12"/>
      <name val="Calibri"/>
      <family val="2"/>
      <scheme val="minor"/>
    </font>
    <font>
      <b/>
      <sz val="12"/>
      <color rgb="FFFF0000"/>
      <name val="Calibri"/>
      <family val="2"/>
      <scheme val="minor"/>
    </font>
    <font>
      <b/>
      <sz val="14"/>
      <name val="Calibri"/>
      <family val="2"/>
    </font>
    <font>
      <b/>
      <sz val="14"/>
      <color indexed="23"/>
      <name val="Calibri"/>
      <family val="2"/>
    </font>
    <font>
      <b/>
      <sz val="24"/>
      <name val="Calibri"/>
      <family val="2"/>
    </font>
    <font>
      <b/>
      <sz val="16"/>
      <color indexed="62"/>
      <name val="Calibri"/>
      <family val="2"/>
    </font>
    <font>
      <b/>
      <sz val="11"/>
      <color rgb="FFC00000"/>
      <name val="Calibri"/>
      <family val="2"/>
      <scheme val="minor"/>
    </font>
    <font>
      <sz val="10"/>
      <name val="Arial"/>
      <family val="2"/>
    </font>
    <font>
      <b/>
      <sz val="14"/>
      <color rgb="FFFF0000"/>
      <name val="Calibri"/>
      <family val="2"/>
      <scheme val="minor"/>
    </font>
    <font>
      <sz val="10"/>
      <color theme="1"/>
      <name val="Calibri"/>
      <family val="2"/>
      <scheme val="minor"/>
    </font>
    <font>
      <b/>
      <sz val="11"/>
      <color theme="1"/>
      <name val="Calibri"/>
      <family val="2"/>
    </font>
    <font>
      <sz val="9"/>
      <color theme="1"/>
      <name val="Calibri"/>
      <family val="2"/>
      <scheme val="minor"/>
    </font>
    <font>
      <b/>
      <sz val="9"/>
      <color theme="1"/>
      <name val="Calibri"/>
      <family val="2"/>
      <scheme val="minor"/>
    </font>
    <font>
      <b/>
      <i/>
      <sz val="11"/>
      <color rgb="FFFF0000"/>
      <name val="Calibri"/>
      <family val="2"/>
      <scheme val="minor"/>
    </font>
    <font>
      <b/>
      <sz val="9"/>
      <color rgb="FFC00000"/>
      <name val="Calibri"/>
      <family val="2"/>
      <scheme val="minor"/>
    </font>
    <font>
      <sz val="10"/>
      <name val="Calibri"/>
      <family val="2"/>
      <scheme val="minor"/>
    </font>
    <font>
      <b/>
      <sz val="9"/>
      <color rgb="FFFF0000"/>
      <name val="Calibri"/>
      <family val="2"/>
      <scheme val="minor"/>
    </font>
    <font>
      <sz val="11"/>
      <color theme="1"/>
      <name val="Calibri"/>
      <family val="2"/>
    </font>
    <font>
      <b/>
      <sz val="8"/>
      <color theme="1"/>
      <name val="Calibri"/>
      <family val="2"/>
      <scheme val="minor"/>
    </font>
    <font>
      <b/>
      <sz val="10"/>
      <color rgb="FFFF0000"/>
      <name val="Calibri"/>
      <family val="2"/>
      <scheme val="minor"/>
    </font>
    <font>
      <b/>
      <i/>
      <sz val="12"/>
      <color rgb="FFFF0000"/>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rgb="FFFFF8E5"/>
        <bgColor indexed="64"/>
      </patternFill>
    </fill>
    <fill>
      <patternFill patternType="solid">
        <fgColor theme="2"/>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3">
    <xf numFmtId="0" fontId="0" fillId="0" borderId="0"/>
    <xf numFmtId="0" fontId="8" fillId="0" borderId="0"/>
    <xf numFmtId="0" fontId="19" fillId="0" borderId="0"/>
  </cellStyleXfs>
  <cellXfs count="125">
    <xf numFmtId="0" fontId="0" fillId="0" borderId="0" xfId="0"/>
    <xf numFmtId="0" fontId="0" fillId="0" borderId="0" xfId="0" applyAlignment="1">
      <alignment vertical="center"/>
    </xf>
    <xf numFmtId="0" fontId="0" fillId="7" borderId="7" xfId="0" applyFill="1" applyBorder="1" applyAlignment="1">
      <alignment vertical="center"/>
    </xf>
    <xf numFmtId="0" fontId="0" fillId="7" borderId="8" xfId="0" applyFill="1" applyBorder="1" applyAlignment="1">
      <alignment vertical="center"/>
    </xf>
    <xf numFmtId="0" fontId="0" fillId="7" borderId="9" xfId="0" applyFill="1" applyBorder="1" applyAlignment="1">
      <alignment vertical="center"/>
    </xf>
    <xf numFmtId="0" fontId="0" fillId="7" borderId="6" xfId="0" applyFill="1" applyBorder="1" applyAlignment="1">
      <alignment vertical="center"/>
    </xf>
    <xf numFmtId="0" fontId="0" fillId="7" borderId="5" xfId="0" applyFill="1" applyBorder="1" applyAlignment="1">
      <alignment vertical="center"/>
    </xf>
    <xf numFmtId="0" fontId="11" fillId="7" borderId="5" xfId="1" applyFont="1" applyFill="1" applyBorder="1" applyAlignment="1">
      <alignment vertical="center"/>
    </xf>
    <xf numFmtId="0" fontId="12" fillId="7" borderId="5" xfId="1" applyFont="1" applyFill="1" applyBorder="1" applyAlignment="1">
      <alignment vertical="center"/>
    </xf>
    <xf numFmtId="0" fontId="10" fillId="7" borderId="0" xfId="0" applyFont="1" applyFill="1" applyAlignment="1">
      <alignment horizontal="center" vertical="center"/>
    </xf>
    <xf numFmtId="0" fontId="12" fillId="7" borderId="0" xfId="0" applyFont="1" applyFill="1" applyAlignment="1">
      <alignment vertical="center"/>
    </xf>
    <xf numFmtId="0" fontId="0" fillId="7" borderId="0" xfId="0" applyFill="1" applyAlignment="1">
      <alignment vertical="center"/>
    </xf>
    <xf numFmtId="0" fontId="12" fillId="7" borderId="0" xfId="1" applyFont="1" applyFill="1" applyAlignment="1">
      <alignment vertical="center"/>
    </xf>
    <xf numFmtId="0" fontId="13" fillId="7" borderId="0" xfId="0" applyFont="1" applyFill="1" applyAlignment="1">
      <alignment horizontal="left" vertical="center" wrapText="1"/>
    </xf>
    <xf numFmtId="0" fontId="12" fillId="7" borderId="0" xfId="0" applyFont="1" applyFill="1" applyAlignment="1">
      <alignment horizontal="left" vertical="center" wrapText="1"/>
    </xf>
    <xf numFmtId="0" fontId="12" fillId="7" borderId="0" xfId="1" applyFont="1" applyFill="1" applyAlignment="1">
      <alignment horizontal="left" vertical="center" wrapText="1"/>
    </xf>
    <xf numFmtId="0" fontId="0" fillId="7" borderId="0" xfId="0" applyFill="1" applyAlignment="1">
      <alignment horizontal="left" vertical="center" wrapText="1"/>
    </xf>
    <xf numFmtId="0" fontId="2" fillId="7" borderId="0" xfId="0" applyFont="1" applyFill="1" applyAlignment="1">
      <alignment vertical="center"/>
    </xf>
    <xf numFmtId="0" fontId="0" fillId="7" borderId="2" xfId="0" applyFill="1" applyBorder="1" applyAlignment="1">
      <alignment vertical="center"/>
    </xf>
    <xf numFmtId="0" fontId="0" fillId="7" borderId="3" xfId="0" applyFill="1" applyBorder="1" applyAlignment="1">
      <alignment vertical="center"/>
    </xf>
    <xf numFmtId="0" fontId="0" fillId="7" borderId="4" xfId="0" applyFill="1" applyBorder="1" applyAlignment="1">
      <alignment vertical="center"/>
    </xf>
    <xf numFmtId="0" fontId="11" fillId="7" borderId="17" xfId="1" applyFont="1" applyFill="1" applyBorder="1" applyAlignment="1">
      <alignment vertical="center"/>
    </xf>
    <xf numFmtId="0" fontId="14" fillId="7" borderId="17" xfId="1" applyFont="1" applyFill="1" applyBorder="1" applyAlignment="1">
      <alignment vertical="center" wrapText="1"/>
    </xf>
    <xf numFmtId="1" fontId="2" fillId="2" borderId="18" xfId="0" applyNumberFormat="1" applyFont="1" applyFill="1" applyBorder="1" applyAlignment="1" applyProtection="1">
      <alignment horizontal="center" vertical="center"/>
      <protection locked="0"/>
    </xf>
    <xf numFmtId="1" fontId="2" fillId="2" borderId="14" xfId="0" applyNumberFormat="1" applyFont="1" applyFill="1" applyBorder="1" applyAlignment="1" applyProtection="1">
      <alignment horizontal="center" vertical="center"/>
      <protection locked="0"/>
    </xf>
    <xf numFmtId="1" fontId="2" fillId="2" borderId="16" xfId="0" applyNumberFormat="1" applyFont="1" applyFill="1" applyBorder="1" applyAlignment="1" applyProtection="1">
      <alignment horizontal="center" vertical="center"/>
      <protection locked="0"/>
    </xf>
    <xf numFmtId="0" fontId="21" fillId="9" borderId="4" xfId="0" applyFont="1" applyFill="1" applyBorder="1" applyAlignment="1">
      <alignment horizontal="left" vertical="center" wrapText="1"/>
    </xf>
    <xf numFmtId="0" fontId="21" fillId="9" borderId="6" xfId="0" applyFont="1" applyFill="1" applyBorder="1" applyAlignment="1">
      <alignment horizontal="left" vertical="center" wrapText="1"/>
    </xf>
    <xf numFmtId="0" fontId="21" fillId="9" borderId="9" xfId="0" applyFont="1" applyFill="1" applyBorder="1" applyAlignment="1">
      <alignment horizontal="left" vertical="center" wrapText="1"/>
    </xf>
    <xf numFmtId="0" fontId="0" fillId="7" borderId="5" xfId="0" applyFill="1" applyBorder="1"/>
    <xf numFmtId="0" fontId="0" fillId="7" borderId="6" xfId="0" applyFill="1" applyBorder="1"/>
    <xf numFmtId="0" fontId="18" fillId="7" borderId="0" xfId="0" applyFont="1" applyFill="1" applyAlignment="1">
      <alignment horizontal="left" vertical="top"/>
    </xf>
    <xf numFmtId="0" fontId="7" fillId="2" borderId="1" xfId="0" applyFont="1" applyFill="1" applyBorder="1" applyAlignment="1" applyProtection="1">
      <alignment horizontal="center" vertical="center"/>
      <protection locked="0"/>
    </xf>
    <xf numFmtId="0" fontId="0" fillId="8" borderId="5" xfId="0" applyFill="1" applyBorder="1" applyAlignment="1">
      <alignment vertical="center"/>
    </xf>
    <xf numFmtId="0" fontId="0" fillId="8" borderId="0" xfId="0" applyFill="1" applyAlignment="1">
      <alignment vertical="center"/>
    </xf>
    <xf numFmtId="0" fontId="14" fillId="8" borderId="0" xfId="1" applyFont="1" applyFill="1" applyAlignment="1">
      <alignment vertical="center" wrapText="1"/>
    </xf>
    <xf numFmtId="0" fontId="11" fillId="8" borderId="0" xfId="1" applyFont="1" applyFill="1" applyAlignment="1">
      <alignment vertical="center"/>
    </xf>
    <xf numFmtId="0" fontId="1" fillId="8" borderId="0" xfId="0" applyFont="1" applyFill="1" applyAlignment="1">
      <alignment vertical="center"/>
    </xf>
    <xf numFmtId="0" fontId="0" fillId="8" borderId="0" xfId="0" applyFill="1" applyAlignment="1">
      <alignment horizontal="center" vertical="center" wrapText="1"/>
    </xf>
    <xf numFmtId="165" fontId="0" fillId="8" borderId="0" xfId="0" applyNumberFormat="1" applyFill="1" applyAlignment="1">
      <alignment vertical="center"/>
    </xf>
    <xf numFmtId="166" fontId="0" fillId="8" borderId="0" xfId="0" applyNumberFormat="1" applyFill="1" applyAlignment="1">
      <alignment horizontal="center" vertical="center"/>
    </xf>
    <xf numFmtId="1" fontId="0" fillId="8" borderId="0" xfId="0" applyNumberFormat="1" applyFill="1" applyAlignment="1">
      <alignment horizontal="center" vertical="center"/>
    </xf>
    <xf numFmtId="0" fontId="0" fillId="8" borderId="0" xfId="0" applyFill="1"/>
    <xf numFmtId="1" fontId="0" fillId="8" borderId="0" xfId="0" applyNumberFormat="1" applyFill="1" applyAlignment="1">
      <alignment horizontal="center"/>
    </xf>
    <xf numFmtId="1" fontId="0" fillId="8" borderId="0" xfId="0" applyNumberFormat="1" applyFill="1" applyAlignment="1">
      <alignment vertical="center"/>
    </xf>
    <xf numFmtId="164" fontId="0" fillId="8" borderId="0" xfId="0" applyNumberFormat="1" applyFill="1" applyAlignment="1">
      <alignment vertical="center"/>
    </xf>
    <xf numFmtId="164" fontId="0" fillId="8" borderId="0" xfId="0" applyNumberFormat="1" applyFill="1" applyAlignment="1">
      <alignment vertical="center" wrapText="1"/>
    </xf>
    <xf numFmtId="0" fontId="12" fillId="8" borderId="0" xfId="1" applyFont="1" applyFill="1" applyAlignment="1">
      <alignment vertical="center"/>
    </xf>
    <xf numFmtId="0" fontId="5" fillId="4" borderId="15" xfId="0" applyFont="1" applyFill="1" applyBorder="1" applyAlignment="1">
      <alignment horizontal="center" vertical="center" wrapText="1"/>
    </xf>
    <xf numFmtId="164" fontId="5" fillId="2" borderId="15" xfId="0" applyNumberFormat="1" applyFont="1" applyFill="1" applyBorder="1" applyAlignment="1" applyProtection="1">
      <alignment horizontal="center" vertical="center"/>
      <protection locked="0"/>
    </xf>
    <xf numFmtId="0" fontId="2" fillId="4" borderId="16" xfId="0" applyFont="1" applyFill="1" applyBorder="1" applyAlignment="1">
      <alignment horizontal="center" vertical="center"/>
    </xf>
    <xf numFmtId="0" fontId="23" fillId="0" borderId="22" xfId="0" applyFont="1" applyBorder="1" applyAlignment="1">
      <alignment vertical="center"/>
    </xf>
    <xf numFmtId="0" fontId="23" fillId="0" borderId="23" xfId="0" applyFont="1" applyBorder="1" applyAlignment="1">
      <alignment vertical="center"/>
    </xf>
    <xf numFmtId="0" fontId="23" fillId="0" borderId="25" xfId="0" applyFont="1" applyBorder="1" applyAlignment="1">
      <alignment vertical="center"/>
    </xf>
    <xf numFmtId="0" fontId="23" fillId="0" borderId="26" xfId="0" applyFont="1" applyBorder="1" applyAlignment="1">
      <alignment vertical="center"/>
    </xf>
    <xf numFmtId="0" fontId="23" fillId="0" borderId="25" xfId="0" applyFont="1" applyBorder="1" applyAlignment="1">
      <alignment vertical="center" wrapText="1"/>
    </xf>
    <xf numFmtId="0" fontId="23" fillId="0" borderId="29" xfId="0" applyFont="1" applyBorder="1" applyAlignment="1">
      <alignment vertical="center"/>
    </xf>
    <xf numFmtId="0" fontId="2" fillId="6" borderId="10" xfId="0" applyFont="1" applyFill="1" applyBorder="1" applyAlignment="1">
      <alignment horizontal="center" vertical="center"/>
    </xf>
    <xf numFmtId="0" fontId="0" fillId="2" borderId="0" xfId="0" applyFill="1" applyAlignment="1">
      <alignment vertical="center"/>
    </xf>
    <xf numFmtId="164" fontId="0" fillId="2" borderId="0" xfId="0" applyNumberFormat="1" applyFill="1" applyAlignment="1">
      <alignment vertical="center"/>
    </xf>
    <xf numFmtId="0" fontId="27" fillId="9" borderId="6" xfId="0" applyFont="1" applyFill="1" applyBorder="1" applyAlignment="1">
      <alignment horizontal="left" vertical="center" wrapText="1"/>
    </xf>
    <xf numFmtId="0" fontId="11" fillId="2" borderId="11" xfId="1" applyFont="1" applyFill="1" applyBorder="1" applyAlignment="1" applyProtection="1">
      <alignment horizontal="left" vertical="center" wrapText="1"/>
      <protection locked="0"/>
    </xf>
    <xf numFmtId="0" fontId="11" fillId="2" borderId="12" xfId="1" applyFont="1" applyFill="1" applyBorder="1" applyAlignment="1" applyProtection="1">
      <alignment horizontal="left" vertical="center" wrapText="1"/>
      <protection locked="0"/>
    </xf>
    <xf numFmtId="0" fontId="11" fillId="2" borderId="13" xfId="1" applyFont="1" applyFill="1" applyBorder="1" applyAlignment="1" applyProtection="1">
      <alignment horizontal="left" vertical="center" wrapText="1"/>
      <protection locked="0"/>
    </xf>
    <xf numFmtId="0" fontId="2" fillId="6" borderId="2"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0" xfId="0" applyFont="1" applyFill="1" applyAlignment="1">
      <alignment horizontal="center" vertical="center" wrapText="1"/>
    </xf>
    <xf numFmtId="0" fontId="2"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9" fillId="8" borderId="11" xfId="1" applyFont="1" applyFill="1" applyBorder="1" applyAlignment="1">
      <alignment horizontal="left" vertical="center"/>
    </xf>
    <xf numFmtId="0" fontId="9" fillId="8" borderId="12" xfId="1" applyFont="1" applyFill="1" applyBorder="1" applyAlignment="1">
      <alignment horizontal="left" vertical="center"/>
    </xf>
    <xf numFmtId="0" fontId="9" fillId="8" borderId="13" xfId="1" applyFont="1" applyFill="1" applyBorder="1" applyAlignment="1">
      <alignment horizontal="left" vertical="center"/>
    </xf>
    <xf numFmtId="0" fontId="11" fillId="2" borderId="19" xfId="1" applyFont="1" applyFill="1" applyBorder="1" applyAlignment="1" applyProtection="1">
      <alignment horizontal="left" vertical="center" wrapText="1"/>
      <protection locked="0"/>
    </xf>
    <xf numFmtId="0" fontId="11" fillId="2" borderId="20" xfId="1" applyFont="1" applyFill="1" applyBorder="1" applyAlignment="1" applyProtection="1">
      <alignment horizontal="left" vertical="center" wrapText="1"/>
      <protection locked="0"/>
    </xf>
    <xf numFmtId="0" fontId="11" fillId="2" borderId="21" xfId="1" applyFont="1" applyFill="1" applyBorder="1" applyAlignment="1" applyProtection="1">
      <alignment horizontal="left" vertical="center" wrapText="1"/>
      <protection locked="0"/>
    </xf>
    <xf numFmtId="0" fontId="11" fillId="2" borderId="7" xfId="1" applyFont="1" applyFill="1" applyBorder="1" applyAlignment="1" applyProtection="1">
      <alignment horizontal="left" vertical="center" wrapText="1"/>
      <protection locked="0"/>
    </xf>
    <xf numFmtId="0" fontId="11" fillId="2" borderId="8" xfId="1" applyFont="1" applyFill="1" applyBorder="1" applyAlignment="1" applyProtection="1">
      <alignment horizontal="left" vertical="center" wrapText="1"/>
      <protection locked="0"/>
    </xf>
    <xf numFmtId="0" fontId="11" fillId="2" borderId="9" xfId="1" applyFont="1" applyFill="1" applyBorder="1" applyAlignment="1" applyProtection="1">
      <alignment horizontal="left" vertical="center" wrapText="1"/>
      <protection locked="0"/>
    </xf>
    <xf numFmtId="0" fontId="14" fillId="0" borderId="11" xfId="1" applyFont="1" applyBorder="1" applyAlignment="1">
      <alignment horizontal="left" vertical="center" wrapText="1"/>
    </xf>
    <xf numFmtId="0" fontId="14" fillId="0" borderId="12" xfId="1" applyFont="1" applyBorder="1" applyAlignment="1">
      <alignment horizontal="left" vertical="center" wrapText="1"/>
    </xf>
    <xf numFmtId="0" fontId="14" fillId="0" borderId="13" xfId="1" applyFont="1" applyBorder="1" applyAlignment="1">
      <alignment horizontal="left" vertical="center" wrapText="1"/>
    </xf>
    <xf numFmtId="0" fontId="20" fillId="7" borderId="0" xfId="0" applyFont="1" applyFill="1" applyAlignment="1">
      <alignment horizontal="center" vertical="center" wrapText="1"/>
    </xf>
    <xf numFmtId="0" fontId="20" fillId="7" borderId="8"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0" xfId="0" applyFont="1" applyFill="1" applyAlignment="1">
      <alignment horizontal="center" vertical="center" wrapText="1"/>
    </xf>
    <xf numFmtId="0" fontId="4" fillId="7" borderId="0" xfId="0" applyFont="1" applyFill="1" applyAlignment="1">
      <alignment horizontal="left"/>
    </xf>
    <xf numFmtId="0" fontId="2" fillId="6" borderId="15"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17" xfId="0" applyFont="1" applyFill="1" applyBorder="1" applyAlignment="1">
      <alignment horizontal="center" vertical="center" wrapText="1"/>
    </xf>
    <xf numFmtId="1" fontId="0" fillId="9" borderId="15" xfId="0" applyNumberFormat="1" applyFill="1" applyBorder="1" applyAlignment="1">
      <alignment horizontal="center" vertical="center" wrapText="1"/>
    </xf>
    <xf numFmtId="1" fontId="0" fillId="9" borderId="16" xfId="0" applyNumberFormat="1" applyFill="1" applyBorder="1" applyAlignment="1">
      <alignment horizontal="center" vertical="center" wrapText="1"/>
    </xf>
    <xf numFmtId="0" fontId="0" fillId="9" borderId="17" xfId="0" applyFill="1" applyBorder="1" applyAlignment="1">
      <alignment horizontal="center" vertical="center" wrapText="1"/>
    </xf>
    <xf numFmtId="0" fontId="0" fillId="9" borderId="16" xfId="0" applyFill="1" applyBorder="1" applyAlignment="1">
      <alignment horizontal="center" vertical="center" wrapText="1"/>
    </xf>
    <xf numFmtId="1" fontId="5" fillId="5" borderId="3" xfId="0" applyNumberFormat="1" applyFont="1" applyFill="1" applyBorder="1" applyAlignment="1">
      <alignment horizontal="center" vertical="center"/>
    </xf>
    <xf numFmtId="1" fontId="5" fillId="5" borderId="0" xfId="0" applyNumberFormat="1" applyFont="1" applyFill="1" applyAlignment="1">
      <alignment horizontal="center" vertical="center"/>
    </xf>
    <xf numFmtId="1" fontId="5" fillId="5" borderId="8" xfId="0" applyNumberFormat="1" applyFont="1" applyFill="1" applyBorder="1" applyAlignment="1">
      <alignment horizontal="center" vertical="center"/>
    </xf>
    <xf numFmtId="0" fontId="21" fillId="9" borderId="3" xfId="0" applyFont="1" applyFill="1" applyBorder="1" applyAlignment="1">
      <alignment horizontal="center" vertical="center" wrapText="1"/>
    </xf>
    <xf numFmtId="0" fontId="21" fillId="9" borderId="0" xfId="0" applyFont="1" applyFill="1" applyAlignment="1">
      <alignment horizontal="center" vertical="center" wrapText="1"/>
    </xf>
    <xf numFmtId="0" fontId="21" fillId="9" borderId="8" xfId="0" applyFont="1" applyFill="1" applyBorder="1" applyAlignment="1">
      <alignment horizontal="center" vertical="center" wrapText="1"/>
    </xf>
    <xf numFmtId="0" fontId="23" fillId="3" borderId="5" xfId="0" applyFont="1" applyFill="1" applyBorder="1" applyAlignment="1">
      <alignment horizontal="left" vertical="center" wrapText="1"/>
    </xf>
    <xf numFmtId="0" fontId="23" fillId="3" borderId="0" xfId="0" applyFont="1" applyFill="1" applyAlignment="1">
      <alignment horizontal="left" vertical="center" wrapText="1"/>
    </xf>
    <xf numFmtId="0" fontId="23" fillId="3" borderId="6" xfId="0" applyFont="1" applyFill="1" applyBorder="1" applyAlignment="1">
      <alignment horizontal="left" vertical="center" wrapText="1"/>
    </xf>
    <xf numFmtId="0" fontId="23" fillId="3" borderId="7" xfId="0" applyFont="1" applyFill="1" applyBorder="1" applyAlignment="1">
      <alignment horizontal="left" vertical="center" wrapText="1"/>
    </xf>
    <xf numFmtId="0" fontId="23" fillId="3" borderId="8" xfId="0" applyFont="1" applyFill="1" applyBorder="1" applyAlignment="1">
      <alignment horizontal="left" vertical="center" wrapText="1"/>
    </xf>
    <xf numFmtId="0" fontId="23" fillId="3" borderId="9" xfId="0" applyFont="1" applyFill="1" applyBorder="1" applyAlignment="1">
      <alignment horizontal="left" vertical="center" wrapText="1"/>
    </xf>
    <xf numFmtId="0" fontId="9" fillId="8" borderId="19" xfId="1" applyFont="1" applyFill="1" applyBorder="1" applyAlignment="1">
      <alignment horizontal="left" vertical="center"/>
    </xf>
    <xf numFmtId="0" fontId="9" fillId="8" borderId="20" xfId="1" applyFont="1" applyFill="1" applyBorder="1" applyAlignment="1">
      <alignment horizontal="left" vertical="center"/>
    </xf>
    <xf numFmtId="0" fontId="9" fillId="8" borderId="21" xfId="1" applyFont="1" applyFill="1" applyBorder="1" applyAlignment="1">
      <alignment horizontal="left" vertical="center"/>
    </xf>
    <xf numFmtId="0" fontId="21" fillId="9" borderId="2" xfId="0" applyFont="1" applyFill="1" applyBorder="1" applyAlignment="1">
      <alignment horizontal="center" vertical="center"/>
    </xf>
    <xf numFmtId="0" fontId="21" fillId="9" borderId="7" xfId="0" applyFont="1" applyFill="1" applyBorder="1" applyAlignment="1">
      <alignment horizontal="center" vertical="center"/>
    </xf>
    <xf numFmtId="0" fontId="21" fillId="9" borderId="5" xfId="0" applyFont="1" applyFill="1" applyBorder="1" applyAlignment="1">
      <alignment horizontal="center" vertical="center"/>
    </xf>
    <xf numFmtId="0" fontId="4" fillId="10" borderId="11" xfId="0" applyFont="1" applyFill="1" applyBorder="1" applyAlignment="1">
      <alignment horizontal="center" vertical="center"/>
    </xf>
    <xf numFmtId="0" fontId="4" fillId="10" borderId="12" xfId="0" applyFont="1" applyFill="1" applyBorder="1" applyAlignment="1">
      <alignment horizontal="center" vertical="center"/>
    </xf>
    <xf numFmtId="0" fontId="4" fillId="10" borderId="13" xfId="0" applyFont="1" applyFill="1" applyBorder="1" applyAlignment="1">
      <alignment horizontal="center" vertical="center"/>
    </xf>
    <xf numFmtId="0" fontId="2" fillId="6" borderId="28" xfId="0" applyFont="1" applyFill="1" applyBorder="1" applyAlignment="1">
      <alignment horizontal="center" vertical="center" textRotation="90"/>
    </xf>
    <xf numFmtId="0" fontId="2" fillId="6" borderId="27" xfId="0" applyFont="1" applyFill="1" applyBorder="1" applyAlignment="1">
      <alignment horizontal="center" vertical="center" textRotation="90"/>
    </xf>
    <xf numFmtId="0" fontId="2" fillId="6" borderId="24" xfId="0" applyFont="1" applyFill="1" applyBorder="1" applyAlignment="1">
      <alignment horizontal="center" vertical="center" textRotation="90"/>
    </xf>
    <xf numFmtId="0" fontId="23" fillId="0" borderId="26" xfId="0" applyFont="1" applyBorder="1" applyAlignment="1">
      <alignment horizontal="left" vertical="center"/>
    </xf>
    <xf numFmtId="0" fontId="23" fillId="0" borderId="29" xfId="0" applyFont="1" applyBorder="1" applyAlignment="1">
      <alignment horizontal="left" vertical="center" wrapText="1"/>
    </xf>
    <xf numFmtId="0" fontId="23" fillId="0" borderId="26" xfId="0" applyFont="1" applyBorder="1" applyAlignment="1">
      <alignment horizontal="left" vertical="center" wrapText="1"/>
    </xf>
    <xf numFmtId="0" fontId="23" fillId="0" borderId="23" xfId="0" applyFont="1" applyBorder="1" applyAlignment="1">
      <alignment horizontal="left" vertical="center" wrapText="1"/>
    </xf>
  </cellXfs>
  <cellStyles count="3">
    <cellStyle name="Normal" xfId="0" builtinId="0"/>
    <cellStyle name="Normal 2" xfId="2" xr:uid="{BF2B7451-6760-4EAF-A857-7386AE8E4334}"/>
    <cellStyle name="Normal 2 2" xfId="1" xr:uid="{2AD9B7EA-579E-4723-9A87-0D991958A963}"/>
  </cellStyles>
  <dxfs count="1">
    <dxf>
      <font>
        <b/>
        <i val="0"/>
        <strike val="0"/>
        <color rgb="FFFF0000"/>
      </font>
      <fill>
        <patternFill>
          <bgColor theme="0"/>
        </patternFill>
      </fill>
    </dxf>
  </dxfs>
  <tableStyles count="0" defaultTableStyle="TableStyleMedium2" defaultPivotStyle="PivotStyleLight16"/>
  <colors>
    <mruColors>
      <color rgb="FFDDEEFF"/>
      <color rgb="FFFFE7E7"/>
      <color rgb="FFFFF8E5"/>
      <color rgb="FFFFF4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1682750</xdr:colOff>
      <xdr:row>1</xdr:row>
      <xdr:rowOff>158750</xdr:rowOff>
    </xdr:from>
    <xdr:to>
      <xdr:col>7</xdr:col>
      <xdr:colOff>864507</xdr:colOff>
      <xdr:row>1</xdr:row>
      <xdr:rowOff>800100</xdr:rowOff>
    </xdr:to>
    <xdr:pic>
      <xdr:nvPicPr>
        <xdr:cNvPr id="2" name="Imagen 1">
          <a:extLst>
            <a:ext uri="{FF2B5EF4-FFF2-40B4-BE49-F238E27FC236}">
              <a16:creationId xmlns:a16="http://schemas.microsoft.com/office/drawing/2014/main" id="{EEE00526-65CF-482B-B0C0-203BAF8A7E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97525" y="349250"/>
          <a:ext cx="2366282" cy="641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D7764-C5C3-4E50-8219-0B3C70619CC3}">
  <sheetPr codeName="Hoja1">
    <pageSetUpPr fitToPage="1"/>
  </sheetPr>
  <dimension ref="A1:DT47"/>
  <sheetViews>
    <sheetView tabSelected="1" zoomScaleNormal="100" workbookViewId="0">
      <selection activeCell="E15" sqref="E15"/>
    </sheetView>
  </sheetViews>
  <sheetFormatPr baseColWidth="10" defaultRowHeight="14.5" x14ac:dyDescent="0.35"/>
  <cols>
    <col min="1" max="1" width="2.54296875" style="34" customWidth="1"/>
    <col min="2" max="2" width="5.90625" style="34" customWidth="1"/>
    <col min="3" max="3" width="5.26953125" style="34" customWidth="1"/>
    <col min="4" max="4" width="24.90625" style="34" customWidth="1"/>
    <col min="5" max="5" width="17.26953125" style="34" customWidth="1"/>
    <col min="6" max="6" width="36" style="34" customWidth="1"/>
    <col min="7" max="7" width="9.54296875" style="34" customWidth="1"/>
    <col min="8" max="8" width="14.54296875" style="34" customWidth="1"/>
    <col min="9" max="9" width="2.54296875" style="34" customWidth="1"/>
    <col min="10" max="10" width="6.90625" style="34" customWidth="1"/>
    <col min="11" max="11" width="17.08984375" style="34" customWidth="1"/>
    <col min="12" max="15" width="10.90625" style="34"/>
    <col min="16" max="16" width="10.90625" style="34" customWidth="1"/>
    <col min="17" max="17" width="25.7265625" style="34" hidden="1" customWidth="1"/>
    <col min="18" max="18" width="10.90625" style="34" hidden="1" customWidth="1"/>
    <col min="19" max="19" width="10.90625" style="34" customWidth="1"/>
    <col min="20" max="16384" width="10.90625" style="34"/>
  </cols>
  <sheetData>
    <row r="1" spans="1:124" ht="15" thickBot="1" x14ac:dyDescent="0.4">
      <c r="A1" s="18"/>
      <c r="B1" s="19"/>
      <c r="C1" s="19"/>
      <c r="D1" s="19"/>
      <c r="E1" s="19"/>
      <c r="F1" s="19"/>
      <c r="G1" s="19"/>
      <c r="H1" s="19"/>
      <c r="I1" s="20"/>
      <c r="J1" s="33"/>
    </row>
    <row r="2" spans="1:124" s="36" customFormat="1" ht="79.5" customHeight="1" thickBot="1" x14ac:dyDescent="0.4">
      <c r="A2" s="21"/>
      <c r="B2" s="82" t="s">
        <v>98</v>
      </c>
      <c r="C2" s="83"/>
      <c r="D2" s="83"/>
      <c r="E2" s="83"/>
      <c r="F2" s="83"/>
      <c r="G2" s="83"/>
      <c r="H2" s="84"/>
      <c r="I2" s="22"/>
      <c r="J2" s="35"/>
      <c r="K2" s="35"/>
      <c r="L2" s="35"/>
      <c r="M2" s="35"/>
      <c r="N2" s="35"/>
      <c r="O2" s="35"/>
      <c r="P2" s="35"/>
      <c r="Q2" s="35"/>
      <c r="R2" s="35"/>
      <c r="S2" s="35"/>
      <c r="T2" s="35"/>
      <c r="U2" s="35"/>
      <c r="V2" s="35"/>
    </row>
    <row r="3" spans="1:124" s="36" customFormat="1" ht="18.5" x14ac:dyDescent="0.35">
      <c r="A3" s="7"/>
      <c r="B3" s="109" t="s">
        <v>16</v>
      </c>
      <c r="C3" s="110"/>
      <c r="D3" s="110"/>
      <c r="E3" s="110"/>
      <c r="F3" s="110"/>
      <c r="G3" s="110"/>
      <c r="H3" s="111"/>
      <c r="I3" s="5"/>
      <c r="J3" s="34"/>
      <c r="K3" s="34"/>
      <c r="L3" s="34"/>
      <c r="M3" s="34"/>
      <c r="N3" s="34"/>
      <c r="O3" s="34"/>
      <c r="P3" s="34"/>
      <c r="Q3" s="37" t="s">
        <v>0</v>
      </c>
      <c r="R3" s="37"/>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row>
    <row r="4" spans="1:124" ht="14.5" customHeight="1" x14ac:dyDescent="0.35">
      <c r="A4" s="6"/>
      <c r="B4" s="103" t="s">
        <v>99</v>
      </c>
      <c r="C4" s="104"/>
      <c r="D4" s="104"/>
      <c r="E4" s="104"/>
      <c r="F4" s="104"/>
      <c r="G4" s="104"/>
      <c r="H4" s="105"/>
      <c r="I4" s="5"/>
      <c r="Q4" s="38" t="s">
        <v>45</v>
      </c>
      <c r="R4" s="34" t="s">
        <v>46</v>
      </c>
    </row>
    <row r="5" spans="1:124" ht="14.5" customHeight="1" x14ac:dyDescent="0.35">
      <c r="A5" s="6"/>
      <c r="B5" s="103"/>
      <c r="C5" s="104"/>
      <c r="D5" s="104"/>
      <c r="E5" s="104"/>
      <c r="F5" s="104"/>
      <c r="G5" s="104"/>
      <c r="H5" s="105"/>
      <c r="I5" s="5"/>
      <c r="Q5" s="39">
        <f>_xlfn.FLOOR.MATH(E13,500,0)</f>
        <v>0</v>
      </c>
      <c r="R5" s="40">
        <v>235</v>
      </c>
    </row>
    <row r="6" spans="1:124" ht="14.5" customHeight="1" x14ac:dyDescent="0.35">
      <c r="A6" s="6"/>
      <c r="B6" s="103"/>
      <c r="C6" s="104"/>
      <c r="D6" s="104"/>
      <c r="E6" s="104"/>
      <c r="F6" s="104"/>
      <c r="G6" s="104"/>
      <c r="H6" s="105"/>
      <c r="I6" s="5"/>
      <c r="Q6" s="34" t="s">
        <v>44</v>
      </c>
      <c r="R6" s="40">
        <v>406</v>
      </c>
    </row>
    <row r="7" spans="1:124" ht="14.5" customHeight="1" x14ac:dyDescent="0.35">
      <c r="A7" s="6"/>
      <c r="B7" s="103"/>
      <c r="C7" s="104"/>
      <c r="D7" s="104"/>
      <c r="E7" s="104"/>
      <c r="F7" s="104"/>
      <c r="G7" s="104"/>
      <c r="H7" s="105"/>
      <c r="I7" s="5"/>
      <c r="Q7" s="34" t="str">
        <f>IF(SUM(R13:R26)&gt;E13,"AUMENTE A ORDEM OU CORRIJA PRESENTES"," ")</f>
        <v xml:space="preserve"> </v>
      </c>
      <c r="R7" s="40">
        <v>638</v>
      </c>
    </row>
    <row r="8" spans="1:124" ht="14.5" customHeight="1" x14ac:dyDescent="0.35">
      <c r="A8" s="6"/>
      <c r="B8" s="103"/>
      <c r="C8" s="104"/>
      <c r="D8" s="104"/>
      <c r="E8" s="104"/>
      <c r="F8" s="104"/>
      <c r="G8" s="104"/>
      <c r="H8" s="105"/>
      <c r="I8" s="5"/>
      <c r="Q8" s="34" t="str">
        <f>IF(AND(E13&gt;0,E13&lt;5999.99),"O valor mínimo para se qualificar para o envio gratuito é de 6.000€. Para mais informações, contacte o Serviço de Apoio ao Cliente."," ")</f>
        <v xml:space="preserve"> </v>
      </c>
      <c r="R8" s="40">
        <v>1114</v>
      </c>
    </row>
    <row r="9" spans="1:124" ht="14.5" customHeight="1" x14ac:dyDescent="0.35">
      <c r="A9" s="6"/>
      <c r="B9" s="103"/>
      <c r="C9" s="104"/>
      <c r="D9" s="104"/>
      <c r="E9" s="104"/>
      <c r="F9" s="104"/>
      <c r="G9" s="104"/>
      <c r="H9" s="105"/>
      <c r="I9" s="5"/>
      <c r="Q9" s="34" cm="1">
        <f t="array" ref="Q9">_xlfn.IFS(R27&lt;0,R4,SUM(G18:G21)&gt;R9,R4,SUM(G18:G21)&gt;0,_xlfn.CONCAT(ROUNDDOWN($R$27/R5,0)," ",Q6),SUM(G18:G21)=0,ROUNDDOWN($R$27/R5,0))</f>
        <v>0</v>
      </c>
      <c r="R9" s="41">
        <f>ROUNDDOWN($E$13/R5,0)</f>
        <v>0</v>
      </c>
    </row>
    <row r="10" spans="1:124" ht="14.5" customHeight="1" thickBot="1" x14ac:dyDescent="0.4">
      <c r="A10" s="6"/>
      <c r="B10" s="106"/>
      <c r="C10" s="107"/>
      <c r="D10" s="107"/>
      <c r="E10" s="107"/>
      <c r="F10" s="107"/>
      <c r="G10" s="107"/>
      <c r="H10" s="108"/>
      <c r="I10" s="5"/>
      <c r="Q10" s="34" cm="1">
        <f t="array" ref="Q10">_xlfn.IFS(R27&lt;0,R4,SUM(G22:G25)&gt;R10,R4,SUM(G22:G25)&gt;0,_xlfn.CONCAT(ROUNDDOWN($R$27/R6,0)," ",Q6),SUM(G22:G25)=0,ROUNDDOWN($R$27/R6,0))</f>
        <v>0</v>
      </c>
      <c r="R10" s="41">
        <f>ROUNDDOWN($E$13/R6,0)</f>
        <v>0</v>
      </c>
    </row>
    <row r="11" spans="1:124" s="42" customFormat="1" ht="20.5" customHeight="1" x14ac:dyDescent="0.35">
      <c r="A11" s="29"/>
      <c r="B11" s="89" t="s">
        <v>100</v>
      </c>
      <c r="C11" s="89"/>
      <c r="D11" s="89"/>
      <c r="E11" s="89"/>
      <c r="F11" s="89"/>
      <c r="G11" s="89"/>
      <c r="H11" s="89"/>
      <c r="I11" s="30"/>
      <c r="Q11" s="42" cm="1">
        <f t="array" ref="Q11">_xlfn.IFS(R27&lt;0,R4,SUM(G26:G28)&gt;R11,R4,SUM(G26:G28)&gt;0,_xlfn.CONCAT(ROUNDDOWN($R$27/R7,0)," ",Q6),SUM(G26:G28)=0,ROUNDDOWN($R$27/R7,0))</f>
        <v>0</v>
      </c>
      <c r="R11" s="43">
        <f>ROUNDDOWN($E$13/R7,0)</f>
        <v>0</v>
      </c>
    </row>
    <row r="12" spans="1:124" ht="10" customHeight="1" thickBot="1" x14ac:dyDescent="0.4">
      <c r="A12" s="6"/>
      <c r="B12" s="11"/>
      <c r="C12" s="11"/>
      <c r="D12" s="11"/>
      <c r="E12" s="11"/>
      <c r="F12" s="11"/>
      <c r="G12" s="11"/>
      <c r="H12" s="11"/>
      <c r="I12" s="5"/>
      <c r="Q12" s="34" cm="1">
        <f t="array" ref="Q12">_xlfn.IFS(R27&lt;0,Q4,SUM(G29:G30)&gt;R12,Q4,SUM(G29:G30)&gt;0,_xlfn.CONCAT(ROUNDDOWN($R$27/R8,0)," ",Q6),SUM(G29:G30)=0,ROUNDDOWN($R$27/R8,0))</f>
        <v>0</v>
      </c>
      <c r="R12" s="41">
        <f>ROUNDDOWN($E$13/R8,0)</f>
        <v>0</v>
      </c>
    </row>
    <row r="13" spans="1:124" ht="36" customHeight="1" thickBot="1" x14ac:dyDescent="0.4">
      <c r="A13" s="6"/>
      <c r="B13" s="11"/>
      <c r="C13" s="11"/>
      <c r="D13" s="48" t="s">
        <v>27</v>
      </c>
      <c r="E13" s="49"/>
      <c r="F13" s="87" t="str">
        <f>Q8</f>
        <v xml:space="preserve"> </v>
      </c>
      <c r="G13" s="88"/>
      <c r="H13" s="88"/>
      <c r="I13" s="5"/>
      <c r="P13" s="44"/>
      <c r="Q13" s="34" t="s">
        <v>2</v>
      </c>
      <c r="R13" s="45">
        <f>(G18*$R$5)</f>
        <v>0</v>
      </c>
    </row>
    <row r="14" spans="1:124" s="42" customFormat="1" ht="20.5" customHeight="1" thickBot="1" x14ac:dyDescent="0.4">
      <c r="A14" s="29"/>
      <c r="B14" s="115" t="s">
        <v>101</v>
      </c>
      <c r="C14" s="116"/>
      <c r="D14" s="116"/>
      <c r="E14" s="116"/>
      <c r="F14" s="116"/>
      <c r="G14" s="117"/>
      <c r="H14" s="32"/>
      <c r="I14" s="30"/>
      <c r="Q14" s="34" t="s">
        <v>3</v>
      </c>
      <c r="R14" s="45">
        <f>(G19*$R$5)</f>
        <v>0</v>
      </c>
    </row>
    <row r="15" spans="1:124" ht="17.5" customHeight="1" thickBot="1" x14ac:dyDescent="0.4">
      <c r="A15" s="6"/>
      <c r="B15" s="11"/>
      <c r="C15" s="11"/>
      <c r="D15" s="50" t="s">
        <v>1</v>
      </c>
      <c r="E15" s="25"/>
      <c r="F15" s="85" t="str">
        <f>R30</f>
        <v xml:space="preserve"> </v>
      </c>
      <c r="G15" s="11"/>
      <c r="H15" s="11"/>
      <c r="I15" s="5"/>
      <c r="P15" s="44"/>
      <c r="Q15" s="34" t="s">
        <v>4</v>
      </c>
      <c r="R15" s="45">
        <f>(G20*$R$5)</f>
        <v>0</v>
      </c>
    </row>
    <row r="16" spans="1:124" ht="8" customHeight="1" x14ac:dyDescent="0.35">
      <c r="A16" s="6"/>
      <c r="B16" s="1"/>
      <c r="C16" s="11"/>
      <c r="D16" s="11"/>
      <c r="E16" s="11"/>
      <c r="F16" s="85"/>
      <c r="G16" s="90" t="s">
        <v>30</v>
      </c>
      <c r="H16" s="90" t="s">
        <v>31</v>
      </c>
      <c r="I16" s="5"/>
      <c r="P16" s="44"/>
      <c r="Q16" s="34" t="s">
        <v>5</v>
      </c>
      <c r="R16" s="45">
        <f>(G21*$R$5)</f>
        <v>0</v>
      </c>
    </row>
    <row r="17" spans="1:18" ht="18" customHeight="1" thickBot="1" x14ac:dyDescent="0.4">
      <c r="A17" s="6"/>
      <c r="B17" s="31" t="s">
        <v>29</v>
      </c>
      <c r="C17" s="11"/>
      <c r="D17" s="17"/>
      <c r="E17" s="11"/>
      <c r="F17" s="86"/>
      <c r="G17" s="91"/>
      <c r="H17" s="92"/>
      <c r="I17" s="5"/>
      <c r="P17" s="44"/>
      <c r="Q17" s="34" t="s">
        <v>6</v>
      </c>
      <c r="R17" s="45">
        <f>(G22*$R$6)</f>
        <v>0</v>
      </c>
    </row>
    <row r="18" spans="1:18" ht="14.5" customHeight="1" x14ac:dyDescent="0.35">
      <c r="A18" s="6"/>
      <c r="B18" s="112" t="s">
        <v>28</v>
      </c>
      <c r="C18" s="97">
        <f>R9</f>
        <v>0</v>
      </c>
      <c r="D18" s="100" t="s">
        <v>32</v>
      </c>
      <c r="E18" s="100" t="s">
        <v>36</v>
      </c>
      <c r="F18" s="26" t="s">
        <v>107</v>
      </c>
      <c r="G18" s="23"/>
      <c r="H18" s="93">
        <f>Q28</f>
        <v>0</v>
      </c>
      <c r="I18" s="5"/>
      <c r="Q18" s="34" t="s">
        <v>7</v>
      </c>
      <c r="R18" s="45">
        <f>(G23*$R$6)</f>
        <v>0</v>
      </c>
    </row>
    <row r="19" spans="1:18" x14ac:dyDescent="0.35">
      <c r="A19" s="6"/>
      <c r="B19" s="114"/>
      <c r="C19" s="98"/>
      <c r="D19" s="101"/>
      <c r="E19" s="101"/>
      <c r="F19" s="60" t="s">
        <v>108</v>
      </c>
      <c r="G19" s="24"/>
      <c r="H19" s="95"/>
      <c r="I19" s="5"/>
      <c r="Q19" s="34" t="s">
        <v>8</v>
      </c>
      <c r="R19" s="45">
        <f>(G24*$R$6)</f>
        <v>0</v>
      </c>
    </row>
    <row r="20" spans="1:18" x14ac:dyDescent="0.35">
      <c r="A20" s="6"/>
      <c r="B20" s="114"/>
      <c r="C20" s="98"/>
      <c r="D20" s="101"/>
      <c r="E20" s="101"/>
      <c r="F20" s="27" t="s">
        <v>102</v>
      </c>
      <c r="G20" s="24"/>
      <c r="H20" s="95"/>
      <c r="I20" s="5"/>
      <c r="Q20" s="34" t="s">
        <v>9</v>
      </c>
      <c r="R20" s="45">
        <f>(G25*$R$6)</f>
        <v>0</v>
      </c>
    </row>
    <row r="21" spans="1:18" ht="15" thickBot="1" x14ac:dyDescent="0.4">
      <c r="A21" s="6"/>
      <c r="B21" s="113"/>
      <c r="C21" s="99"/>
      <c r="D21" s="102"/>
      <c r="E21" s="102"/>
      <c r="F21" s="28" t="s">
        <v>109</v>
      </c>
      <c r="G21" s="25"/>
      <c r="H21" s="96"/>
      <c r="I21" s="5"/>
      <c r="Q21" s="34" t="s">
        <v>10</v>
      </c>
      <c r="R21" s="45">
        <f>(G26*$R$7)</f>
        <v>0</v>
      </c>
    </row>
    <row r="22" spans="1:18" x14ac:dyDescent="0.35">
      <c r="A22" s="6"/>
      <c r="B22" s="112" t="s">
        <v>37</v>
      </c>
      <c r="C22" s="97">
        <f>R10</f>
        <v>0</v>
      </c>
      <c r="D22" s="100" t="s">
        <v>33</v>
      </c>
      <c r="E22" s="100" t="s">
        <v>36</v>
      </c>
      <c r="F22" s="26" t="s">
        <v>110</v>
      </c>
      <c r="G22" s="23"/>
      <c r="H22" s="93">
        <f>Q29</f>
        <v>0</v>
      </c>
      <c r="I22" s="5"/>
      <c r="Q22" s="34" t="s">
        <v>11</v>
      </c>
      <c r="R22" s="45">
        <f>(G27*$R$7)</f>
        <v>0</v>
      </c>
    </row>
    <row r="23" spans="1:18" x14ac:dyDescent="0.35">
      <c r="A23" s="6"/>
      <c r="B23" s="114"/>
      <c r="C23" s="98"/>
      <c r="D23" s="101"/>
      <c r="E23" s="101"/>
      <c r="F23" s="27" t="s">
        <v>111</v>
      </c>
      <c r="G23" s="24"/>
      <c r="H23" s="95"/>
      <c r="I23" s="5"/>
      <c r="Q23" s="44" t="s">
        <v>12</v>
      </c>
      <c r="R23" s="45">
        <f>(G28*$R$7)</f>
        <v>0</v>
      </c>
    </row>
    <row r="24" spans="1:18" x14ac:dyDescent="0.35">
      <c r="A24" s="6"/>
      <c r="B24" s="114"/>
      <c r="C24" s="98"/>
      <c r="D24" s="101"/>
      <c r="E24" s="101"/>
      <c r="F24" s="27" t="s">
        <v>112</v>
      </c>
      <c r="G24" s="24"/>
      <c r="H24" s="95"/>
      <c r="I24" s="5"/>
      <c r="Q24" s="34" t="s">
        <v>13</v>
      </c>
      <c r="R24" s="45">
        <f>(G29*$R$8)</f>
        <v>0</v>
      </c>
    </row>
    <row r="25" spans="1:18" ht="15" thickBot="1" x14ac:dyDescent="0.4">
      <c r="A25" s="6"/>
      <c r="B25" s="113"/>
      <c r="C25" s="99"/>
      <c r="D25" s="102"/>
      <c r="E25" s="102"/>
      <c r="F25" s="28" t="s">
        <v>113</v>
      </c>
      <c r="G25" s="25"/>
      <c r="H25" s="96"/>
      <c r="I25" s="5"/>
      <c r="Q25" s="34" t="s">
        <v>14</v>
      </c>
      <c r="R25" s="45">
        <f>(G30*$R$8)</f>
        <v>0</v>
      </c>
    </row>
    <row r="26" spans="1:18" x14ac:dyDescent="0.35">
      <c r="A26" s="6"/>
      <c r="B26" s="112" t="s">
        <v>37</v>
      </c>
      <c r="C26" s="97">
        <f>R11</f>
        <v>0</v>
      </c>
      <c r="D26" s="100" t="s">
        <v>34</v>
      </c>
      <c r="E26" s="100" t="s">
        <v>36</v>
      </c>
      <c r="F26" s="26" t="s">
        <v>114</v>
      </c>
      <c r="G26" s="23"/>
      <c r="H26" s="93">
        <f>R28</f>
        <v>0</v>
      </c>
      <c r="I26" s="5"/>
      <c r="Q26" s="58"/>
      <c r="R26" s="59"/>
    </row>
    <row r="27" spans="1:18" x14ac:dyDescent="0.35">
      <c r="A27" s="6"/>
      <c r="B27" s="114"/>
      <c r="C27" s="98"/>
      <c r="D27" s="101"/>
      <c r="E27" s="101"/>
      <c r="F27" s="27" t="s">
        <v>115</v>
      </c>
      <c r="G27" s="24"/>
      <c r="H27" s="95"/>
      <c r="I27" s="5"/>
      <c r="Q27" s="44" t="s">
        <v>15</v>
      </c>
      <c r="R27" s="46">
        <f>E13-SUM(R13:R26)</f>
        <v>0</v>
      </c>
    </row>
    <row r="28" spans="1:18" ht="15" thickBot="1" x14ac:dyDescent="0.4">
      <c r="A28" s="6"/>
      <c r="B28" s="113"/>
      <c r="C28" s="99"/>
      <c r="D28" s="102"/>
      <c r="E28" s="102"/>
      <c r="F28" s="28" t="s">
        <v>116</v>
      </c>
      <c r="G28" s="25"/>
      <c r="H28" s="96"/>
      <c r="I28" s="5"/>
      <c r="Q28" s="34">
        <f>IF(H14="Gama básica","50 x palete de verniz e 20 x palete de primário",Q9)</f>
        <v>0</v>
      </c>
      <c r="R28" s="34">
        <f>IF(H14="Gama básica",R31,Q11)</f>
        <v>0</v>
      </c>
    </row>
    <row r="29" spans="1:18" x14ac:dyDescent="0.35">
      <c r="A29" s="6"/>
      <c r="B29" s="112" t="s">
        <v>37</v>
      </c>
      <c r="C29" s="97">
        <f>R12</f>
        <v>0</v>
      </c>
      <c r="D29" s="100" t="s">
        <v>35</v>
      </c>
      <c r="E29" s="100" t="s">
        <v>36</v>
      </c>
      <c r="F29" s="26" t="s">
        <v>117</v>
      </c>
      <c r="G29" s="23"/>
      <c r="H29" s="93">
        <f>R29</f>
        <v>0</v>
      </c>
      <c r="I29" s="5"/>
      <c r="Q29" s="34">
        <f>IF(H14="Gama básica","30 x palete de verniz e 12 x palete de primário",Q10)</f>
        <v>0</v>
      </c>
      <c r="R29" s="34">
        <f>IF(H14="Gama básica",R31,Q12)</f>
        <v>0</v>
      </c>
    </row>
    <row r="30" spans="1:18" ht="15" thickBot="1" x14ac:dyDescent="0.4">
      <c r="A30" s="6"/>
      <c r="B30" s="113"/>
      <c r="C30" s="99"/>
      <c r="D30" s="102"/>
      <c r="E30" s="102"/>
      <c r="F30" s="28" t="s">
        <v>118</v>
      </c>
      <c r="G30" s="25"/>
      <c r="H30" s="94"/>
      <c r="I30" s="5"/>
      <c r="Q30" s="42" t="s">
        <v>20</v>
      </c>
      <c r="R30" s="34" t="str">
        <f>IF(H14="Gama básica"," ",Q7)</f>
        <v xml:space="preserve"> </v>
      </c>
    </row>
    <row r="31" spans="1:18" ht="15" thickBot="1" x14ac:dyDescent="0.4">
      <c r="A31" s="6"/>
      <c r="B31" s="11"/>
      <c r="C31" s="11"/>
      <c r="D31" s="11"/>
      <c r="E31" s="11"/>
      <c r="F31" s="11"/>
      <c r="G31" s="11"/>
      <c r="H31" s="11"/>
      <c r="I31" s="5"/>
      <c r="Q31" s="34" t="s">
        <v>21</v>
      </c>
      <c r="R31" s="34" t="s">
        <v>47</v>
      </c>
    </row>
    <row r="32" spans="1:18" ht="14.5" customHeight="1" x14ac:dyDescent="0.35">
      <c r="A32" s="6"/>
      <c r="B32" s="11"/>
      <c r="C32" s="11"/>
      <c r="D32" s="64" t="s">
        <v>103</v>
      </c>
      <c r="E32" s="65"/>
      <c r="F32" s="65"/>
      <c r="G32" s="66"/>
      <c r="H32" s="11"/>
      <c r="I32" s="5"/>
    </row>
    <row r="33" spans="1:124" x14ac:dyDescent="0.35">
      <c r="A33" s="6"/>
      <c r="B33" s="11"/>
      <c r="C33" s="11"/>
      <c r="D33" s="67"/>
      <c r="E33" s="68"/>
      <c r="F33" s="68"/>
      <c r="G33" s="69"/>
      <c r="H33" s="11"/>
      <c r="I33" s="5"/>
    </row>
    <row r="34" spans="1:124" x14ac:dyDescent="0.35">
      <c r="A34" s="6"/>
      <c r="B34" s="11"/>
      <c r="C34" s="11"/>
      <c r="D34" s="67"/>
      <c r="E34" s="68"/>
      <c r="F34" s="68"/>
      <c r="G34" s="69"/>
      <c r="H34" s="11"/>
      <c r="I34" s="5"/>
    </row>
    <row r="35" spans="1:124" ht="15" thickBot="1" x14ac:dyDescent="0.4">
      <c r="A35" s="6"/>
      <c r="B35" s="11"/>
      <c r="C35" s="11"/>
      <c r="D35" s="70"/>
      <c r="E35" s="71"/>
      <c r="F35" s="71"/>
      <c r="G35" s="72"/>
      <c r="H35" s="11"/>
      <c r="I35" s="5"/>
    </row>
    <row r="36" spans="1:124" ht="15" thickBot="1" x14ac:dyDescent="0.4">
      <c r="A36" s="6"/>
      <c r="B36" s="11"/>
      <c r="C36" s="11"/>
      <c r="D36" s="11"/>
      <c r="E36" s="11"/>
      <c r="F36" s="11"/>
      <c r="G36" s="11"/>
      <c r="H36" s="11"/>
      <c r="I36" s="5"/>
    </row>
    <row r="37" spans="1:124" s="36" customFormat="1" ht="19" thickBot="1" x14ac:dyDescent="0.4">
      <c r="A37" s="7"/>
      <c r="B37" s="73" t="s">
        <v>38</v>
      </c>
      <c r="C37" s="74"/>
      <c r="D37" s="74"/>
      <c r="E37" s="74"/>
      <c r="F37" s="74"/>
      <c r="G37" s="74"/>
      <c r="H37" s="75"/>
      <c r="I37" s="5"/>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row>
    <row r="38" spans="1:124" s="47" customFormat="1" ht="15.65" customHeight="1" thickBot="1" x14ac:dyDescent="0.4">
      <c r="A38" s="8"/>
      <c r="B38" s="12"/>
      <c r="C38" s="12"/>
      <c r="D38" s="12"/>
      <c r="E38" s="12"/>
      <c r="F38" s="12"/>
      <c r="G38" s="10"/>
      <c r="H38" s="11"/>
      <c r="I38" s="5"/>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row>
    <row r="39" spans="1:124" s="47" customFormat="1" ht="18" customHeight="1" thickBot="1" x14ac:dyDescent="0.4">
      <c r="A39" s="8"/>
      <c r="B39" s="12" t="s">
        <v>39</v>
      </c>
      <c r="C39" s="12"/>
      <c r="D39" s="12"/>
      <c r="E39" s="61"/>
      <c r="F39" s="62"/>
      <c r="G39" s="62"/>
      <c r="H39" s="63"/>
      <c r="I39" s="5"/>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row>
    <row r="40" spans="1:124" s="47" customFormat="1" ht="18" customHeight="1" thickBot="1" x14ac:dyDescent="0.4">
      <c r="A40" s="8"/>
      <c r="B40" s="12"/>
      <c r="C40" s="12"/>
      <c r="D40" s="12"/>
      <c r="E40" s="15"/>
      <c r="F40" s="14"/>
      <c r="G40" s="15"/>
      <c r="H40" s="16"/>
      <c r="I40" s="5"/>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row>
    <row r="41" spans="1:124" s="47" customFormat="1" ht="18" customHeight="1" x14ac:dyDescent="0.35">
      <c r="A41" s="8"/>
      <c r="B41" s="12" t="s">
        <v>40</v>
      </c>
      <c r="C41" s="12"/>
      <c r="D41" s="12"/>
      <c r="E41" s="76"/>
      <c r="F41" s="77"/>
      <c r="G41" s="77"/>
      <c r="H41" s="78"/>
      <c r="I41" s="5"/>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row>
    <row r="42" spans="1:124" s="47" customFormat="1" ht="18" customHeight="1" thickBot="1" x14ac:dyDescent="0.4">
      <c r="A42" s="8"/>
      <c r="B42" s="12" t="s">
        <v>41</v>
      </c>
      <c r="C42" s="12"/>
      <c r="D42" s="12"/>
      <c r="E42" s="79"/>
      <c r="F42" s="80"/>
      <c r="G42" s="80"/>
      <c r="H42" s="81"/>
      <c r="I42" s="5"/>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row>
    <row r="43" spans="1:124" s="47" customFormat="1" ht="18" customHeight="1" thickBot="1" x14ac:dyDescent="0.4">
      <c r="A43" s="8"/>
      <c r="B43" s="9"/>
      <c r="C43" s="9"/>
      <c r="D43" s="9"/>
      <c r="E43" s="13"/>
      <c r="F43" s="14"/>
      <c r="G43" s="15"/>
      <c r="H43" s="16"/>
      <c r="I43" s="5"/>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row>
    <row r="44" spans="1:124" s="47" customFormat="1" ht="18" customHeight="1" thickBot="1" x14ac:dyDescent="0.4">
      <c r="A44" s="8"/>
      <c r="B44" s="12" t="s">
        <v>42</v>
      </c>
      <c r="C44" s="12"/>
      <c r="D44" s="12"/>
      <c r="E44" s="61"/>
      <c r="F44" s="62"/>
      <c r="G44" s="62"/>
      <c r="H44" s="63"/>
      <c r="I44" s="5"/>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row>
    <row r="45" spans="1:124" s="47" customFormat="1" ht="18" customHeight="1" thickBot="1" x14ac:dyDescent="0.4">
      <c r="A45" s="8"/>
      <c r="B45" s="9"/>
      <c r="C45" s="9"/>
      <c r="D45" s="9"/>
      <c r="E45" s="13"/>
      <c r="F45" s="14"/>
      <c r="G45" s="15"/>
      <c r="H45" s="16"/>
      <c r="I45" s="5"/>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row>
    <row r="46" spans="1:124" s="47" customFormat="1" ht="18" customHeight="1" thickBot="1" x14ac:dyDescent="0.4">
      <c r="A46" s="8"/>
      <c r="B46" s="12" t="s">
        <v>43</v>
      </c>
      <c r="C46" s="12"/>
      <c r="D46" s="12"/>
      <c r="E46" s="61"/>
      <c r="F46" s="62"/>
      <c r="G46" s="62"/>
      <c r="H46" s="63"/>
      <c r="I46" s="5"/>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row>
    <row r="47" spans="1:124" ht="15" thickBot="1" x14ac:dyDescent="0.4">
      <c r="A47" s="2"/>
      <c r="B47" s="3"/>
      <c r="C47" s="3"/>
      <c r="D47" s="3"/>
      <c r="E47" s="3"/>
      <c r="F47" s="3"/>
      <c r="G47" s="3"/>
      <c r="H47" s="3"/>
      <c r="I47" s="4"/>
    </row>
  </sheetData>
  <sheetProtection algorithmName="SHA-512" hashValue="NNdazIauw38Nh/dNYI5mJGhgXpE/ogFM+C7iSkD1Q2WXEG4dEZp+QnXEJFQfuYlp6BNmq3JRk9tki/NR5OuKIQ==" saltValue="0JS6gyRUkMg47xvvuu2rtw==" spinCount="100000" sheet="1" objects="1" scenarios="1" selectLockedCells="1"/>
  <mergeCells count="36">
    <mergeCell ref="B3:H3"/>
    <mergeCell ref="B29:B30"/>
    <mergeCell ref="C29:C30"/>
    <mergeCell ref="D29:D30"/>
    <mergeCell ref="E29:E30"/>
    <mergeCell ref="B18:B21"/>
    <mergeCell ref="C18:C21"/>
    <mergeCell ref="D18:D21"/>
    <mergeCell ref="E18:E21"/>
    <mergeCell ref="B22:B25"/>
    <mergeCell ref="C22:C25"/>
    <mergeCell ref="D22:D25"/>
    <mergeCell ref="E22:E25"/>
    <mergeCell ref="B26:B28"/>
    <mergeCell ref="B14:G14"/>
    <mergeCell ref="B2:H2"/>
    <mergeCell ref="E39:H39"/>
    <mergeCell ref="E44:H44"/>
    <mergeCell ref="F15:F17"/>
    <mergeCell ref="F13:H13"/>
    <mergeCell ref="B11:H11"/>
    <mergeCell ref="G16:G17"/>
    <mergeCell ref="H16:H17"/>
    <mergeCell ref="H29:H30"/>
    <mergeCell ref="H26:H28"/>
    <mergeCell ref="H22:H25"/>
    <mergeCell ref="H18:H21"/>
    <mergeCell ref="C26:C28"/>
    <mergeCell ref="D26:D28"/>
    <mergeCell ref="E26:E28"/>
    <mergeCell ref="B4:H10"/>
    <mergeCell ref="E46:H46"/>
    <mergeCell ref="D32:G35"/>
    <mergeCell ref="B37:H37"/>
    <mergeCell ref="E41:H41"/>
    <mergeCell ref="E42:H42"/>
  </mergeCells>
  <conditionalFormatting sqref="F15">
    <cfRule type="expression" dxfId="0" priority="9">
      <formula>SUM(R13:R26)&gt;E13</formula>
    </cfRule>
  </conditionalFormatting>
  <dataValidations count="1">
    <dataValidation type="list" showInputMessage="1" showErrorMessage="1" sqref="H14" xr:uid="{D02FECEC-BBD6-4773-B824-D3ECBB82133B}">
      <formula1>$Q$30:$Q$31</formula1>
    </dataValidation>
  </dataValidations>
  <pageMargins left="0.25" right="0.25" top="0.75" bottom="0.75" header="0.3" footer="0.3"/>
  <pageSetup scale="82" fitToWidth="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B48B7-7812-493F-AA6E-1EAD8CA85C1A}">
  <dimension ref="A1:D24"/>
  <sheetViews>
    <sheetView zoomScaleNormal="100" workbookViewId="0">
      <selection activeCell="D15" sqref="D15"/>
    </sheetView>
  </sheetViews>
  <sheetFormatPr baseColWidth="10" defaultRowHeight="14.5" x14ac:dyDescent="0.35"/>
  <cols>
    <col min="1" max="1" width="3.36328125" style="1" bestFit="1" customWidth="1"/>
    <col min="2" max="2" width="12.26953125" style="1" bestFit="1" customWidth="1"/>
    <col min="3" max="3" width="33.81640625" style="1" bestFit="1" customWidth="1"/>
    <col min="4" max="4" width="57.1796875" style="1" customWidth="1"/>
    <col min="5" max="16384" width="10.90625" style="1"/>
  </cols>
  <sheetData>
    <row r="1" spans="1:4" ht="17.5" customHeight="1" x14ac:dyDescent="0.35">
      <c r="B1" s="57" t="s">
        <v>26</v>
      </c>
      <c r="C1" s="57" t="s">
        <v>25</v>
      </c>
      <c r="D1" s="57" t="s">
        <v>24</v>
      </c>
    </row>
    <row r="2" spans="1:4" ht="17.5" customHeight="1" x14ac:dyDescent="0.35">
      <c r="A2" s="118" t="s">
        <v>23</v>
      </c>
      <c r="B2" s="56" t="s">
        <v>48</v>
      </c>
      <c r="C2" s="56" t="s">
        <v>49</v>
      </c>
      <c r="D2" s="122" t="s">
        <v>50</v>
      </c>
    </row>
    <row r="3" spans="1:4" ht="17.5" customHeight="1" x14ac:dyDescent="0.35">
      <c r="A3" s="119"/>
      <c r="B3" s="54" t="s">
        <v>51</v>
      </c>
      <c r="C3" s="54" t="s">
        <v>52</v>
      </c>
      <c r="D3" s="123"/>
    </row>
    <row r="4" spans="1:4" ht="17.5" customHeight="1" x14ac:dyDescent="0.35">
      <c r="A4" s="119"/>
      <c r="B4" s="54" t="s">
        <v>53</v>
      </c>
      <c r="C4" s="54" t="s">
        <v>54</v>
      </c>
      <c r="D4" s="123"/>
    </row>
    <row r="5" spans="1:4" ht="17.5" customHeight="1" x14ac:dyDescent="0.35">
      <c r="A5" s="119"/>
      <c r="B5" s="54" t="s">
        <v>55</v>
      </c>
      <c r="C5" s="54" t="s">
        <v>56</v>
      </c>
      <c r="D5" s="123" t="s">
        <v>50</v>
      </c>
    </row>
    <row r="6" spans="1:4" ht="17.5" customHeight="1" x14ac:dyDescent="0.35">
      <c r="A6" s="119"/>
      <c r="B6" s="54" t="s">
        <v>57</v>
      </c>
      <c r="C6" s="54" t="s">
        <v>58</v>
      </c>
      <c r="D6" s="123"/>
    </row>
    <row r="7" spans="1:4" ht="17.5" customHeight="1" x14ac:dyDescent="0.35">
      <c r="A7" s="119"/>
      <c r="B7" s="54" t="s">
        <v>59</v>
      </c>
      <c r="C7" s="54" t="s">
        <v>60</v>
      </c>
      <c r="D7" s="123"/>
    </row>
    <row r="8" spans="1:4" ht="17.5" customHeight="1" x14ac:dyDescent="0.35">
      <c r="A8" s="119"/>
      <c r="B8" s="54" t="s">
        <v>61</v>
      </c>
      <c r="C8" s="54" t="s">
        <v>62</v>
      </c>
      <c r="D8" s="123" t="s">
        <v>63</v>
      </c>
    </row>
    <row r="9" spans="1:4" ht="17.5" customHeight="1" x14ac:dyDescent="0.35">
      <c r="A9" s="119"/>
      <c r="B9" s="54" t="s">
        <v>64</v>
      </c>
      <c r="C9" s="54" t="s">
        <v>65</v>
      </c>
      <c r="D9" s="123"/>
    </row>
    <row r="10" spans="1:4" ht="17.5" customHeight="1" x14ac:dyDescent="0.35">
      <c r="A10" s="119"/>
      <c r="B10" s="54" t="s">
        <v>66</v>
      </c>
      <c r="C10" s="54" t="s">
        <v>67</v>
      </c>
      <c r="D10" s="123"/>
    </row>
    <row r="11" spans="1:4" ht="17.5" customHeight="1" x14ac:dyDescent="0.35">
      <c r="A11" s="119"/>
      <c r="B11" s="54" t="s">
        <v>68</v>
      </c>
      <c r="C11" s="54" t="s">
        <v>69</v>
      </c>
      <c r="D11" s="123" t="s">
        <v>70</v>
      </c>
    </row>
    <row r="12" spans="1:4" ht="17.5" customHeight="1" x14ac:dyDescent="0.35">
      <c r="A12" s="119"/>
      <c r="B12" s="54" t="s">
        <v>71</v>
      </c>
      <c r="C12" s="54" t="s">
        <v>72</v>
      </c>
      <c r="D12" s="123"/>
    </row>
    <row r="13" spans="1:4" ht="17.5" customHeight="1" x14ac:dyDescent="0.35">
      <c r="A13" s="120"/>
      <c r="B13" s="52" t="s">
        <v>73</v>
      </c>
      <c r="C13" s="52" t="s">
        <v>74</v>
      </c>
      <c r="D13" s="124"/>
    </row>
    <row r="14" spans="1:4" ht="41" customHeight="1" x14ac:dyDescent="0.35">
      <c r="A14" s="118" t="s">
        <v>22</v>
      </c>
      <c r="B14" s="54" t="s">
        <v>75</v>
      </c>
      <c r="C14" s="54" t="s">
        <v>76</v>
      </c>
      <c r="D14" s="55" t="s">
        <v>77</v>
      </c>
    </row>
    <row r="15" spans="1:4" ht="17.5" customHeight="1" x14ac:dyDescent="0.35">
      <c r="A15" s="119"/>
      <c r="B15" s="54" t="s">
        <v>78</v>
      </c>
      <c r="C15" s="54" t="s">
        <v>79</v>
      </c>
      <c r="D15" s="53" t="s">
        <v>80</v>
      </c>
    </row>
    <row r="16" spans="1:4" ht="17.5" customHeight="1" x14ac:dyDescent="0.35">
      <c r="A16" s="119"/>
      <c r="B16" s="54" t="s">
        <v>81</v>
      </c>
      <c r="C16" s="54" t="s">
        <v>82</v>
      </c>
      <c r="D16" s="53" t="s">
        <v>83</v>
      </c>
    </row>
    <row r="17" spans="1:4" ht="17.5" customHeight="1" x14ac:dyDescent="0.35">
      <c r="A17" s="119"/>
      <c r="B17" s="54" t="s">
        <v>84</v>
      </c>
      <c r="C17" s="54" t="s">
        <v>85</v>
      </c>
      <c r="D17" s="121" t="s">
        <v>86</v>
      </c>
    </row>
    <row r="18" spans="1:4" ht="17.5" customHeight="1" x14ac:dyDescent="0.35">
      <c r="A18" s="119"/>
      <c r="B18" s="54" t="s">
        <v>87</v>
      </c>
      <c r="C18" s="54" t="s">
        <v>88</v>
      </c>
      <c r="D18" s="121"/>
    </row>
    <row r="19" spans="1:4" ht="17.5" customHeight="1" x14ac:dyDescent="0.35">
      <c r="A19" s="119"/>
      <c r="B19" s="54" t="s">
        <v>89</v>
      </c>
      <c r="C19" s="54" t="s">
        <v>90</v>
      </c>
      <c r="D19" s="53" t="s">
        <v>91</v>
      </c>
    </row>
    <row r="20" spans="1:4" ht="17.5" customHeight="1" x14ac:dyDescent="0.35">
      <c r="A20" s="119"/>
      <c r="B20" s="54" t="s">
        <v>104</v>
      </c>
      <c r="C20" s="54" t="s">
        <v>105</v>
      </c>
      <c r="D20" s="53" t="s">
        <v>106</v>
      </c>
    </row>
    <row r="21" spans="1:4" ht="17.5" customHeight="1" x14ac:dyDescent="0.35">
      <c r="A21" s="119"/>
      <c r="B21" s="54" t="s">
        <v>92</v>
      </c>
      <c r="C21" s="54" t="s">
        <v>17</v>
      </c>
      <c r="D21" s="121" t="s">
        <v>83</v>
      </c>
    </row>
    <row r="22" spans="1:4" ht="17.5" customHeight="1" x14ac:dyDescent="0.35">
      <c r="A22" s="119"/>
      <c r="B22" s="54" t="s">
        <v>93</v>
      </c>
      <c r="C22" s="54" t="s">
        <v>18</v>
      </c>
      <c r="D22" s="121"/>
    </row>
    <row r="23" spans="1:4" ht="17.5" customHeight="1" x14ac:dyDescent="0.35">
      <c r="A23" s="119"/>
      <c r="B23" s="54" t="s">
        <v>94</v>
      </c>
      <c r="C23" s="54" t="s">
        <v>95</v>
      </c>
      <c r="D23" s="121"/>
    </row>
    <row r="24" spans="1:4" ht="17.5" customHeight="1" x14ac:dyDescent="0.35">
      <c r="A24" s="120"/>
      <c r="B24" s="52" t="s">
        <v>96</v>
      </c>
      <c r="C24" s="52" t="s">
        <v>19</v>
      </c>
      <c r="D24" s="51" t="s">
        <v>97</v>
      </c>
    </row>
  </sheetData>
  <mergeCells count="8">
    <mergeCell ref="A14:A24"/>
    <mergeCell ref="D17:D18"/>
    <mergeCell ref="D21:D23"/>
    <mergeCell ref="A2:A13"/>
    <mergeCell ref="D2:D4"/>
    <mergeCell ref="D5:D7"/>
    <mergeCell ref="D8:D10"/>
    <mergeCell ref="D11:D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CALCULADORA PROMO</vt:lpstr>
      <vt:lpstr>REFERENCIAS INCLUIDAS MMY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Castro, Jordi</dc:creator>
  <cp:lastModifiedBy>Castro, Jordi</cp:lastModifiedBy>
  <cp:lastPrinted>2024-10-10T14:51:57Z</cp:lastPrinted>
  <dcterms:created xsi:type="dcterms:W3CDTF">2024-04-29T08:13:17Z</dcterms:created>
  <dcterms:modified xsi:type="dcterms:W3CDTF">2025-10-13T16:47:49Z</dcterms:modified>
</cp:coreProperties>
</file>